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E42" i="1"/>
  <c r="D42" i="1"/>
  <c r="E40" i="1"/>
  <c r="D40" i="1"/>
  <c r="E36" i="1"/>
  <c r="D36" i="1"/>
  <c r="E34" i="1"/>
  <c r="D34" i="1"/>
  <c r="E31" i="1"/>
  <c r="D31" i="1"/>
  <c r="E25" i="1"/>
  <c r="D25" i="1"/>
  <c r="E22" i="1"/>
  <c r="D22" i="1"/>
  <c r="E18" i="1"/>
  <c r="D18" i="1"/>
  <c r="E15" i="1"/>
  <c r="D15" i="1"/>
  <c r="E13" i="1"/>
  <c r="D13" i="1"/>
  <c r="E4" i="1"/>
  <c r="E48" i="1" s="1"/>
  <c r="D4" i="1"/>
  <c r="D48" i="1" s="1"/>
  <c r="J47" i="1" l="1"/>
  <c r="J39" i="1"/>
  <c r="F44" i="1" l="1"/>
  <c r="G44" i="1"/>
  <c r="F42" i="1"/>
  <c r="G42" i="1"/>
  <c r="F40" i="1"/>
  <c r="G40" i="1"/>
  <c r="F36" i="1"/>
  <c r="G36" i="1"/>
  <c r="F34" i="1"/>
  <c r="G34" i="1"/>
  <c r="F31" i="1"/>
  <c r="G31" i="1"/>
  <c r="F25" i="1"/>
  <c r="G25" i="1"/>
  <c r="F22" i="1"/>
  <c r="G22" i="1"/>
  <c r="F18" i="1"/>
  <c r="G18" i="1"/>
  <c r="F15" i="1"/>
  <c r="G15" i="1"/>
  <c r="F13" i="1"/>
  <c r="G13" i="1"/>
  <c r="F4" i="1"/>
  <c r="F48" i="1" s="1"/>
  <c r="G4" i="1"/>
  <c r="G48" i="1" l="1"/>
  <c r="J48" i="1" s="1"/>
  <c r="J5" i="1"/>
  <c r="J6" i="1"/>
  <c r="J7" i="1"/>
  <c r="J9" i="1"/>
  <c r="J12" i="1"/>
  <c r="J13" i="1"/>
  <c r="J14" i="1"/>
  <c r="J15" i="1"/>
  <c r="J16" i="1"/>
  <c r="J17" i="1"/>
  <c r="J18" i="1"/>
  <c r="J19" i="1"/>
  <c r="J20" i="1"/>
  <c r="J21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7" i="1"/>
  <c r="I4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J4" i="1"/>
  <c r="H4" i="1" l="1"/>
  <c r="I4" i="1"/>
</calcChain>
</file>

<file path=xl/sharedStrings.xml><?xml version="1.0" encoding="utf-8"?>
<sst xmlns="http://schemas.openxmlformats.org/spreadsheetml/2006/main" count="144" uniqueCount="71">
  <si>
    <t>Общегосударственные вопросы, в т.ч.</t>
  </si>
  <si>
    <t>- функционирование высшего должностного лица субъекта Российской Федерации и муниципального образования</t>
  </si>
  <si>
    <t>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</si>
  <si>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-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</si>
  <si>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- судебная система</t>
  </si>
  <si>
    <t>- обеспечение деятельности финансовых, налоговых и таможенных органов и органов финансового надзора</t>
  </si>
  <si>
    <t>- обеспечение проведения выборов и референдумов</t>
  </si>
  <si>
    <t xml:space="preserve">- резервные фонды </t>
  </si>
  <si>
    <t>- 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</si>
  <si>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</si>
  <si>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</si>
  <si>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деятельность, в т.ч.</t>
  </si>
  <si>
    <t>- органы юстиции</t>
  </si>
  <si>
    <t>Национальная экономика, в т.ч.</t>
  </si>
  <si>
    <t>- сельское хозяйство и рыболовство</t>
  </si>
  <si>
    <t>- транспорт</t>
  </si>
  <si>
    <t>- другие вопросы в области национальной экономики</t>
  </si>
  <si>
    <t>Жилищно-коммунальное хозяйство, в т.ч.</t>
  </si>
  <si>
    <t>- жилищное хозяйство</t>
  </si>
  <si>
    <t>- коммунальное хозяйство</t>
  </si>
  <si>
    <t>Образование, в т.ч.</t>
  </si>
  <si>
    <t>- дошкольное образование</t>
  </si>
  <si>
    <t>- общее образование</t>
  </si>
  <si>
    <t>- дополнительное образование</t>
  </si>
  <si>
    <t>- молодежная политика и оздоровление детей</t>
  </si>
  <si>
    <t>- другие вопросы в области образования</t>
  </si>
  <si>
    <t>Культура, кинематография,  в т.ч.</t>
  </si>
  <si>
    <t>- культура</t>
  </si>
  <si>
    <t xml:space="preserve">- другие вопросы в области культуры, кинематографии </t>
  </si>
  <si>
    <t>Здравоохранение, в т.ч.</t>
  </si>
  <si>
    <t>- другие вопросы в области здравоохранения</t>
  </si>
  <si>
    <t>Социальная политика, в т.ч.</t>
  </si>
  <si>
    <t>- пенсионное обеспечение</t>
  </si>
  <si>
    <t>- охрана семьи и детства</t>
  </si>
  <si>
    <t>- другие вопросы в области социальной политики</t>
  </si>
  <si>
    <t>Физическая культура и спорт, в т.ч.</t>
  </si>
  <si>
    <t>-  массовый спорт</t>
  </si>
  <si>
    <t>Средства массовой информации, в т.ч.</t>
  </si>
  <si>
    <t>- телевидение и радиовещание</t>
  </si>
  <si>
    <t>Межбюджетные трансферты, в т.ч.</t>
  </si>
  <si>
    <t>- дотации на выравнивание бюджетной обеспеченности</t>
  </si>
  <si>
    <t>- прочие межбюджетные трансферты общего характера</t>
  </si>
  <si>
    <t>ИТОГО РАСХОДОВ</t>
  </si>
  <si>
    <t>Наименование показателя</t>
  </si>
  <si>
    <t>РЗ</t>
  </si>
  <si>
    <t>ПР</t>
  </si>
  <si>
    <t>Отклонение (план)         гр.6-гр.4</t>
  </si>
  <si>
    <t>Отклонение (план)         гр.7-гр.5</t>
  </si>
  <si>
    <t>% отклонения (факт) гр.7/гр.5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</si>
  <si>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</si>
  <si>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</si>
  <si>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</si>
  <si>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</si>
  <si>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</si>
  <si>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</si>
  <si>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</si>
  <si>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</si>
  <si>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</si>
  <si>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</si>
  <si>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</si>
  <si>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</si>
  <si>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</si>
  <si>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</si>
  <si>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</si>
  <si>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Уточненный бюджет на 01.04.2021</t>
  </si>
  <si>
    <t>Факт на 01.04.2021</t>
  </si>
  <si>
    <t>- защита населения от последствий природного и техногенного характера, пожарная безопасность</t>
  </si>
  <si>
    <t>Информация об объемах расходов бюджета муниципального образования Акбулакский район за 1 квартал 2022 года в сравнении                                  с аналогичным периодом 2021 года</t>
  </si>
  <si>
    <t>Уточненный бюджет на 01.04.2022</t>
  </si>
  <si>
    <t>Факт на 01.04.2022</t>
  </si>
  <si>
    <t>- 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</si>
</sst>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6" xfId="0" applyFont="1" applyBorder="1"/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49" fontId="2" fillId="0" borderId="6" xfId="0" applyNumberFormat="1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horizontal="center" wrapText="1"/>
    </xf>
    <xf numFmtId="49" fontId="2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A47" sqref="A47"/>
    </sheetView>
  </sheetViews>
  <sheetFormatPr defaultRowHeight="14.4" x14ac:dyDescent="0.3"/>
  <cols>
    <col min="1" max="1" width="53.44140625" customWidth="1"/>
    <col min="2" max="2" width="6.33203125" customWidth="1"/>
    <col min="3" max="3" width="6" customWidth="1"/>
    <col min="4" max="4" width="11.44140625" customWidth="1"/>
    <col min="5" max="5" width="10.88671875" customWidth="1"/>
    <col min="6" max="6" width="10.5546875" customWidth="1"/>
    <col min="7" max="7" width="10.88671875" customWidth="1"/>
    <col min="8" max="8" width="10.6640625" customWidth="1"/>
    <col min="9" max="9" width="10.5546875" customWidth="1"/>
    <col min="10" max="10" width="9.33203125" bestFit="1" customWidth="1"/>
  </cols>
  <sheetData>
    <row r="1" spans="1:10" ht="49.2" customHeight="1" x14ac:dyDescent="0.3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8.6" x14ac:dyDescent="0.3">
      <c r="A2" s="5" t="s">
        <v>43</v>
      </c>
      <c r="B2" s="5" t="s">
        <v>44</v>
      </c>
      <c r="C2" s="5" t="s">
        <v>45</v>
      </c>
      <c r="D2" s="6" t="s">
        <v>64</v>
      </c>
      <c r="E2" s="6" t="s">
        <v>65</v>
      </c>
      <c r="F2" s="6" t="s">
        <v>68</v>
      </c>
      <c r="G2" s="6" t="s">
        <v>69</v>
      </c>
      <c r="H2" s="6" t="s">
        <v>46</v>
      </c>
      <c r="I2" s="6" t="s">
        <v>47</v>
      </c>
      <c r="J2" s="6" t="s">
        <v>48</v>
      </c>
    </row>
    <row r="3" spans="1:10" ht="15" thickBot="1" x14ac:dyDescent="0.3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7">
        <v>10</v>
      </c>
    </row>
    <row r="4" spans="1:10" ht="16.2" thickBot="1" x14ac:dyDescent="0.35">
      <c r="A4" s="3" t="s">
        <v>0</v>
      </c>
      <c r="B4" s="13" t="s">
        <v>49</v>
      </c>
      <c r="C4" s="14" t="s">
        <v>63</v>
      </c>
      <c r="D4" s="9">
        <f t="shared" ref="D4:E4" si="0">SUM(D5:D12)</f>
        <v>51494.8</v>
      </c>
      <c r="E4" s="9">
        <f t="shared" si="0"/>
        <v>9877.0999999999985</v>
      </c>
      <c r="F4" s="9">
        <f t="shared" ref="F4:I4" si="1">SUM(F5:F12)</f>
        <v>54719.199999999997</v>
      </c>
      <c r="G4" s="9">
        <f t="shared" si="1"/>
        <v>11219.1</v>
      </c>
      <c r="H4" s="9">
        <f t="shared" si="1"/>
        <v>3224.4000000000024</v>
      </c>
      <c r="I4" s="9">
        <f t="shared" si="1"/>
        <v>1342.0000000000007</v>
      </c>
      <c r="J4" s="12">
        <f>SUM(G4/E4)</f>
        <v>1.1358698403377512</v>
      </c>
    </row>
    <row r="5" spans="1:10" ht="47.4" thickBot="1" x14ac:dyDescent="0.35">
      <c r="A5" s="2" t="s">
        <v>1</v>
      </c>
      <c r="B5" s="15" t="s">
        <v>49</v>
      </c>
      <c r="C5" s="16" t="s">
        <v>50</v>
      </c>
      <c r="D5" s="10">
        <v>1667.3</v>
      </c>
      <c r="E5" s="1">
        <v>324.60000000000002</v>
      </c>
      <c r="F5" s="18">
        <v>1562.4</v>
      </c>
      <c r="G5" s="20">
        <v>366.7</v>
      </c>
      <c r="H5" s="1">
        <f t="shared" ref="H5:H48" si="2">SUM(F5-D5)</f>
        <v>-104.89999999999986</v>
      </c>
      <c r="I5" s="1">
        <f t="shared" ref="I5:I48" si="3">SUM(G5-E5)</f>
        <v>42.099999999999966</v>
      </c>
      <c r="J5" s="17">
        <f t="shared" ref="J5:J48" si="4">SUM(G5/E5)</f>
        <v>1.1296980899568698</v>
      </c>
    </row>
    <row r="6" spans="1:10" ht="63" thickBot="1" x14ac:dyDescent="0.35">
      <c r="A6" s="2" t="s">
        <v>2</v>
      </c>
      <c r="B6" s="15" t="s">
        <v>49</v>
      </c>
      <c r="C6" s="16" t="s">
        <v>51</v>
      </c>
      <c r="D6" s="10">
        <v>125.7</v>
      </c>
      <c r="E6" s="1">
        <v>34.700000000000003</v>
      </c>
      <c r="F6" s="19">
        <v>125.7</v>
      </c>
      <c r="G6" s="21">
        <v>26.9</v>
      </c>
      <c r="H6" s="1">
        <f t="shared" si="2"/>
        <v>0</v>
      </c>
      <c r="I6" s="1">
        <f t="shared" si="3"/>
        <v>-7.8000000000000043</v>
      </c>
      <c r="J6" s="17">
        <f t="shared" si="4"/>
        <v>0.7752161383285302</v>
      </c>
    </row>
    <row r="7" spans="1:10" ht="63" thickBot="1" x14ac:dyDescent="0.35">
      <c r="A7" s="2" t="s">
        <v>3</v>
      </c>
      <c r="B7" s="15" t="s">
        <v>49</v>
      </c>
      <c r="C7" s="16" t="s">
        <v>52</v>
      </c>
      <c r="D7" s="10">
        <v>22458</v>
      </c>
      <c r="E7" s="1">
        <v>4397.3999999999996</v>
      </c>
      <c r="F7" s="19">
        <v>22289.200000000001</v>
      </c>
      <c r="G7" s="21">
        <v>5177.7</v>
      </c>
      <c r="H7" s="1">
        <f t="shared" si="2"/>
        <v>-168.79999999999927</v>
      </c>
      <c r="I7" s="1">
        <f t="shared" si="3"/>
        <v>780.30000000000018</v>
      </c>
      <c r="J7" s="17">
        <f t="shared" si="4"/>
        <v>1.1774457634056488</v>
      </c>
    </row>
    <row r="8" spans="1:10" ht="18.600000000000001" thickBot="1" x14ac:dyDescent="0.35">
      <c r="A8" s="2" t="s">
        <v>4</v>
      </c>
      <c r="B8" s="15" t="s">
        <v>49</v>
      </c>
      <c r="C8" s="16" t="s">
        <v>53</v>
      </c>
      <c r="D8" s="10"/>
      <c r="E8" s="1"/>
      <c r="F8" s="19">
        <v>72</v>
      </c>
      <c r="G8" s="21">
        <v>0</v>
      </c>
      <c r="H8" s="1">
        <f t="shared" si="2"/>
        <v>72</v>
      </c>
      <c r="I8" s="1">
        <f t="shared" si="3"/>
        <v>0</v>
      </c>
      <c r="J8" s="17"/>
    </row>
    <row r="9" spans="1:10" ht="47.4" thickBot="1" x14ac:dyDescent="0.35">
      <c r="A9" s="2" t="s">
        <v>5</v>
      </c>
      <c r="B9" s="15" t="s">
        <v>49</v>
      </c>
      <c r="C9" s="16" t="s">
        <v>54</v>
      </c>
      <c r="D9" s="10">
        <v>10339.299999999999</v>
      </c>
      <c r="E9" s="1">
        <v>2125.6999999999998</v>
      </c>
      <c r="F9" s="19">
        <v>10733.4</v>
      </c>
      <c r="G9" s="21">
        <v>2301.3000000000002</v>
      </c>
      <c r="H9" s="1">
        <f t="shared" si="2"/>
        <v>394.10000000000036</v>
      </c>
      <c r="I9" s="1">
        <f t="shared" si="3"/>
        <v>175.60000000000036</v>
      </c>
      <c r="J9" s="17">
        <f t="shared" si="4"/>
        <v>1.0826080820435624</v>
      </c>
    </row>
    <row r="10" spans="1:10" ht="18.600000000000001" thickBot="1" x14ac:dyDescent="0.35">
      <c r="A10" s="2" t="s">
        <v>6</v>
      </c>
      <c r="B10" s="15" t="s">
        <v>49</v>
      </c>
      <c r="C10" s="16" t="s">
        <v>55</v>
      </c>
      <c r="D10" s="10"/>
      <c r="E10" s="1"/>
      <c r="F10" s="19">
        <v>195.8</v>
      </c>
      <c r="G10" s="21">
        <v>0</v>
      </c>
      <c r="H10" s="1">
        <f t="shared" si="2"/>
        <v>195.8</v>
      </c>
      <c r="I10" s="1">
        <f t="shared" si="3"/>
        <v>0</v>
      </c>
      <c r="J10" s="17"/>
    </row>
    <row r="11" spans="1:10" ht="18.600000000000001" thickBot="1" x14ac:dyDescent="0.35">
      <c r="A11" s="2" t="s">
        <v>7</v>
      </c>
      <c r="B11" s="15" t="s">
        <v>49</v>
      </c>
      <c r="C11" s="16" t="s">
        <v>59</v>
      </c>
      <c r="D11" s="10">
        <v>560.1</v>
      </c>
      <c r="E11" s="4"/>
      <c r="F11" s="19">
        <v>3950</v>
      </c>
      <c r="G11" s="21"/>
      <c r="H11" s="1">
        <f t="shared" si="2"/>
        <v>3389.9</v>
      </c>
      <c r="I11" s="1">
        <f t="shared" si="3"/>
        <v>0</v>
      </c>
      <c r="J11" s="17"/>
    </row>
    <row r="12" spans="1:10" ht="18.600000000000001" thickBot="1" x14ac:dyDescent="0.35">
      <c r="A12" s="2" t="s">
        <v>8</v>
      </c>
      <c r="B12" s="15" t="s">
        <v>49</v>
      </c>
      <c r="C12" s="16" t="s">
        <v>61</v>
      </c>
      <c r="D12" s="10">
        <v>16344.4</v>
      </c>
      <c r="E12" s="1">
        <v>2994.7</v>
      </c>
      <c r="F12" s="19">
        <v>15790.7</v>
      </c>
      <c r="G12" s="21">
        <v>3346.5</v>
      </c>
      <c r="H12" s="1">
        <f t="shared" si="2"/>
        <v>-553.69999999999891</v>
      </c>
      <c r="I12" s="1">
        <f t="shared" si="3"/>
        <v>351.80000000000018</v>
      </c>
      <c r="J12" s="17">
        <f t="shared" si="4"/>
        <v>1.1174742044278225</v>
      </c>
    </row>
    <row r="13" spans="1:10" ht="16.2" thickBot="1" x14ac:dyDescent="0.35">
      <c r="A13" s="3" t="s">
        <v>9</v>
      </c>
      <c r="B13" s="13" t="s">
        <v>50</v>
      </c>
      <c r="C13" s="14" t="s">
        <v>63</v>
      </c>
      <c r="D13" s="11">
        <f t="shared" ref="D13:G13" si="5">SUM(D14)</f>
        <v>2039.2</v>
      </c>
      <c r="E13" s="11">
        <f t="shared" si="5"/>
        <v>509.8</v>
      </c>
      <c r="F13" s="11">
        <f t="shared" si="5"/>
        <v>0</v>
      </c>
      <c r="G13" s="11">
        <f t="shared" si="5"/>
        <v>0</v>
      </c>
      <c r="H13" s="4">
        <f t="shared" si="2"/>
        <v>-2039.2</v>
      </c>
      <c r="I13" s="4">
        <f t="shared" si="3"/>
        <v>-509.8</v>
      </c>
      <c r="J13" s="12">
        <f t="shared" si="4"/>
        <v>0</v>
      </c>
    </row>
    <row r="14" spans="1:10" ht="18.600000000000001" thickBot="1" x14ac:dyDescent="0.35">
      <c r="A14" s="2" t="s">
        <v>10</v>
      </c>
      <c r="B14" s="15" t="s">
        <v>50</v>
      </c>
      <c r="C14" s="16" t="s">
        <v>51</v>
      </c>
      <c r="D14" s="10">
        <v>2039.2</v>
      </c>
      <c r="E14" s="1">
        <v>509.8</v>
      </c>
      <c r="F14" s="18"/>
      <c r="G14" s="20"/>
      <c r="H14" s="1">
        <f t="shared" si="2"/>
        <v>-2039.2</v>
      </c>
      <c r="I14" s="1">
        <f t="shared" si="3"/>
        <v>-509.8</v>
      </c>
      <c r="J14" s="17">
        <f t="shared" si="4"/>
        <v>0</v>
      </c>
    </row>
    <row r="15" spans="1:10" ht="31.8" thickBot="1" x14ac:dyDescent="0.35">
      <c r="A15" s="3" t="s">
        <v>11</v>
      </c>
      <c r="B15" s="13" t="s">
        <v>51</v>
      </c>
      <c r="C15" s="14" t="s">
        <v>63</v>
      </c>
      <c r="D15" s="11">
        <f t="shared" ref="D15:E15" si="6">SUM(D16:D17)</f>
        <v>3610.8</v>
      </c>
      <c r="E15" s="11">
        <f t="shared" si="6"/>
        <v>864.8</v>
      </c>
      <c r="F15" s="11">
        <f t="shared" ref="F15:G15" si="7">SUM(F16:F17)</f>
        <v>3956.7</v>
      </c>
      <c r="G15" s="11">
        <f t="shared" si="7"/>
        <v>986.90000000000009</v>
      </c>
      <c r="H15" s="4">
        <f t="shared" si="2"/>
        <v>345.89999999999964</v>
      </c>
      <c r="I15" s="4">
        <f t="shared" si="3"/>
        <v>122.10000000000014</v>
      </c>
      <c r="J15" s="12">
        <f t="shared" si="4"/>
        <v>1.1411887141535617</v>
      </c>
    </row>
    <row r="16" spans="1:10" ht="18.600000000000001" thickBot="1" x14ac:dyDescent="0.35">
      <c r="A16" s="22" t="s">
        <v>12</v>
      </c>
      <c r="B16" s="15" t="s">
        <v>51</v>
      </c>
      <c r="C16" s="16" t="s">
        <v>52</v>
      </c>
      <c r="D16" s="10">
        <v>1141.5</v>
      </c>
      <c r="E16" s="1">
        <v>285.39999999999998</v>
      </c>
      <c r="F16" s="18">
        <v>1117</v>
      </c>
      <c r="G16" s="20">
        <v>279.2</v>
      </c>
      <c r="H16" s="1">
        <f t="shared" si="2"/>
        <v>-24.5</v>
      </c>
      <c r="I16" s="1">
        <f t="shared" si="3"/>
        <v>-6.1999999999999886</v>
      </c>
      <c r="J16" s="17">
        <f t="shared" si="4"/>
        <v>0.97827610371408558</v>
      </c>
    </row>
    <row r="17" spans="1:10" ht="31.8" thickBot="1" x14ac:dyDescent="0.35">
      <c r="A17" s="23" t="s">
        <v>66</v>
      </c>
      <c r="B17" s="15" t="s">
        <v>51</v>
      </c>
      <c r="C17" s="16" t="s">
        <v>58</v>
      </c>
      <c r="D17" s="10">
        <v>2469.3000000000002</v>
      </c>
      <c r="E17" s="1">
        <v>579.4</v>
      </c>
      <c r="F17" s="19">
        <v>2839.7</v>
      </c>
      <c r="G17" s="21">
        <v>707.7</v>
      </c>
      <c r="H17" s="1">
        <f t="shared" si="2"/>
        <v>370.39999999999964</v>
      </c>
      <c r="I17" s="1">
        <f t="shared" si="3"/>
        <v>128.30000000000007</v>
      </c>
      <c r="J17" s="17">
        <f t="shared" si="4"/>
        <v>1.22143596824301</v>
      </c>
    </row>
    <row r="18" spans="1:10" ht="16.2" thickBot="1" x14ac:dyDescent="0.35">
      <c r="A18" s="3" t="s">
        <v>13</v>
      </c>
      <c r="B18" s="13" t="s">
        <v>52</v>
      </c>
      <c r="C18" s="14" t="s">
        <v>63</v>
      </c>
      <c r="D18" s="11">
        <f t="shared" ref="D18:E18" si="8">SUM(D19:D21)</f>
        <v>13346.3</v>
      </c>
      <c r="E18" s="11">
        <f t="shared" si="8"/>
        <v>1759.1</v>
      </c>
      <c r="F18" s="11">
        <f t="shared" ref="F18:G18" si="9">SUM(F19:F21)</f>
        <v>14568.3</v>
      </c>
      <c r="G18" s="11">
        <f t="shared" si="9"/>
        <v>1989.9</v>
      </c>
      <c r="H18" s="4">
        <f t="shared" si="2"/>
        <v>1222</v>
      </c>
      <c r="I18" s="4">
        <f t="shared" si="3"/>
        <v>230.80000000000018</v>
      </c>
      <c r="J18" s="12">
        <f t="shared" si="4"/>
        <v>1.1312034563128874</v>
      </c>
    </row>
    <row r="19" spans="1:10" ht="18.600000000000001" thickBot="1" x14ac:dyDescent="0.35">
      <c r="A19" s="2" t="s">
        <v>14</v>
      </c>
      <c r="B19" s="15" t="s">
        <v>52</v>
      </c>
      <c r="C19" s="16" t="s">
        <v>53</v>
      </c>
      <c r="D19" s="10">
        <v>4883.1000000000004</v>
      </c>
      <c r="E19" s="1">
        <v>851</v>
      </c>
      <c r="F19" s="18">
        <v>5531.9</v>
      </c>
      <c r="G19" s="20">
        <v>802.8</v>
      </c>
      <c r="H19" s="1">
        <f t="shared" si="2"/>
        <v>648.79999999999927</v>
      </c>
      <c r="I19" s="1">
        <f t="shared" si="3"/>
        <v>-48.200000000000045</v>
      </c>
      <c r="J19" s="17">
        <f t="shared" si="4"/>
        <v>0.94336075205640413</v>
      </c>
    </row>
    <row r="20" spans="1:10" ht="18.600000000000001" thickBot="1" x14ac:dyDescent="0.35">
      <c r="A20" s="2" t="s">
        <v>15</v>
      </c>
      <c r="B20" s="15" t="s">
        <v>52</v>
      </c>
      <c r="C20" s="16" t="s">
        <v>56</v>
      </c>
      <c r="D20" s="10">
        <v>1500</v>
      </c>
      <c r="E20" s="1"/>
      <c r="F20" s="19">
        <v>1838.7</v>
      </c>
      <c r="G20" s="21">
        <v>197.6</v>
      </c>
      <c r="H20" s="1">
        <f t="shared" si="2"/>
        <v>338.70000000000005</v>
      </c>
      <c r="I20" s="1">
        <f t="shared" si="3"/>
        <v>197.6</v>
      </c>
      <c r="J20" s="17" t="e">
        <f t="shared" si="4"/>
        <v>#DIV/0!</v>
      </c>
    </row>
    <row r="21" spans="1:10" ht="18.600000000000001" thickBot="1" x14ac:dyDescent="0.35">
      <c r="A21" s="2" t="s">
        <v>16</v>
      </c>
      <c r="B21" s="15" t="s">
        <v>52</v>
      </c>
      <c r="C21" s="16" t="s">
        <v>60</v>
      </c>
      <c r="D21" s="10">
        <v>6963.2</v>
      </c>
      <c r="E21" s="1">
        <v>908.1</v>
      </c>
      <c r="F21" s="19">
        <v>7197.7</v>
      </c>
      <c r="G21" s="21">
        <v>989.5</v>
      </c>
      <c r="H21" s="1">
        <f t="shared" si="2"/>
        <v>234.5</v>
      </c>
      <c r="I21" s="1">
        <f t="shared" si="3"/>
        <v>81.399999999999977</v>
      </c>
      <c r="J21" s="17">
        <f t="shared" si="4"/>
        <v>1.0896377050985575</v>
      </c>
    </row>
    <row r="22" spans="1:10" ht="16.2" thickBot="1" x14ac:dyDescent="0.35">
      <c r="A22" s="3" t="s">
        <v>17</v>
      </c>
      <c r="B22" s="13" t="s">
        <v>53</v>
      </c>
      <c r="C22" s="14" t="s">
        <v>63</v>
      </c>
      <c r="D22" s="11">
        <f t="shared" ref="D22:E22" si="10">SUM(D23:D24)</f>
        <v>2181.1999999999998</v>
      </c>
      <c r="E22" s="11">
        <f t="shared" si="10"/>
        <v>0</v>
      </c>
      <c r="F22" s="11">
        <f t="shared" ref="F22:G22" si="11">SUM(F23:F24)</f>
        <v>1899.6</v>
      </c>
      <c r="G22" s="11">
        <f t="shared" si="11"/>
        <v>0</v>
      </c>
      <c r="H22" s="4">
        <f t="shared" si="2"/>
        <v>-281.59999999999991</v>
      </c>
      <c r="I22" s="4">
        <f t="shared" si="3"/>
        <v>0</v>
      </c>
      <c r="J22" s="12"/>
    </row>
    <row r="23" spans="1:10" ht="18.600000000000001" thickBot="1" x14ac:dyDescent="0.35">
      <c r="A23" s="2" t="s">
        <v>18</v>
      </c>
      <c r="B23" s="15" t="s">
        <v>53</v>
      </c>
      <c r="C23" s="16" t="s">
        <v>49</v>
      </c>
      <c r="D23" s="10">
        <v>1322.2</v>
      </c>
      <c r="E23" s="1"/>
      <c r="F23" s="18">
        <v>1899.6</v>
      </c>
      <c r="G23" s="20">
        <v>0</v>
      </c>
      <c r="H23" s="1">
        <f t="shared" si="2"/>
        <v>577.39999999999986</v>
      </c>
      <c r="I23" s="4">
        <f t="shared" si="3"/>
        <v>0</v>
      </c>
      <c r="J23" s="12"/>
    </row>
    <row r="24" spans="1:10" ht="18.600000000000001" thickBot="1" x14ac:dyDescent="0.35">
      <c r="A24" s="2" t="s">
        <v>19</v>
      </c>
      <c r="B24" s="15" t="s">
        <v>53</v>
      </c>
      <c r="C24" s="16" t="s">
        <v>50</v>
      </c>
      <c r="D24" s="10">
        <v>859</v>
      </c>
      <c r="E24" s="1"/>
      <c r="F24" s="19"/>
      <c r="G24" s="1"/>
      <c r="H24" s="1">
        <f t="shared" si="2"/>
        <v>-859</v>
      </c>
      <c r="I24" s="4">
        <f t="shared" si="3"/>
        <v>0</v>
      </c>
      <c r="J24" s="12"/>
    </row>
    <row r="25" spans="1:10" ht="16.2" thickBot="1" x14ac:dyDescent="0.35">
      <c r="A25" s="3" t="s">
        <v>20</v>
      </c>
      <c r="B25" s="13" t="s">
        <v>55</v>
      </c>
      <c r="C25" s="14" t="s">
        <v>63</v>
      </c>
      <c r="D25" s="11">
        <f t="shared" ref="D25:E25" si="12">SUM(D26:D30)</f>
        <v>475405</v>
      </c>
      <c r="E25" s="11">
        <f t="shared" si="12"/>
        <v>119573.5</v>
      </c>
      <c r="F25" s="11">
        <f t="shared" ref="F25:G25" si="13">SUM(F26:F30)</f>
        <v>500565</v>
      </c>
      <c r="G25" s="11">
        <f t="shared" si="13"/>
        <v>125996.1</v>
      </c>
      <c r="H25" s="4">
        <f t="shared" si="2"/>
        <v>25160</v>
      </c>
      <c r="I25" s="4">
        <f t="shared" si="3"/>
        <v>6422.6000000000058</v>
      </c>
      <c r="J25" s="12">
        <f t="shared" si="4"/>
        <v>1.0537125700928718</v>
      </c>
    </row>
    <row r="26" spans="1:10" ht="18.600000000000001" thickBot="1" x14ac:dyDescent="0.35">
      <c r="A26" s="2" t="s">
        <v>21</v>
      </c>
      <c r="B26" s="15" t="s">
        <v>55</v>
      </c>
      <c r="C26" s="16" t="s">
        <v>49</v>
      </c>
      <c r="D26" s="10">
        <v>82553</v>
      </c>
      <c r="E26" s="1">
        <v>21490.799999999999</v>
      </c>
      <c r="F26" s="18">
        <v>87690.5</v>
      </c>
      <c r="G26" s="20">
        <v>24804.9</v>
      </c>
      <c r="H26" s="1">
        <f t="shared" si="2"/>
        <v>5137.5</v>
      </c>
      <c r="I26" s="1">
        <f t="shared" si="3"/>
        <v>3314.1000000000022</v>
      </c>
      <c r="J26" s="17">
        <f t="shared" si="4"/>
        <v>1.154210173655704</v>
      </c>
    </row>
    <row r="27" spans="1:10" ht="18.600000000000001" thickBot="1" x14ac:dyDescent="0.35">
      <c r="A27" s="2" t="s">
        <v>22</v>
      </c>
      <c r="B27" s="15" t="s">
        <v>55</v>
      </c>
      <c r="C27" s="16" t="s">
        <v>50</v>
      </c>
      <c r="D27" s="10">
        <v>333826.8</v>
      </c>
      <c r="E27" s="1">
        <v>84551.7</v>
      </c>
      <c r="F27" s="19">
        <v>347993.2</v>
      </c>
      <c r="G27" s="21">
        <v>86419.199999999997</v>
      </c>
      <c r="H27" s="1">
        <f t="shared" si="2"/>
        <v>14166.400000000023</v>
      </c>
      <c r="I27" s="1">
        <f t="shared" si="3"/>
        <v>1867.5</v>
      </c>
      <c r="J27" s="17">
        <f t="shared" si="4"/>
        <v>1.0220870780835867</v>
      </c>
    </row>
    <row r="28" spans="1:10" ht="18.600000000000001" thickBot="1" x14ac:dyDescent="0.35">
      <c r="A28" s="2" t="s">
        <v>23</v>
      </c>
      <c r="B28" s="15" t="s">
        <v>55</v>
      </c>
      <c r="C28" s="16" t="s">
        <v>51</v>
      </c>
      <c r="D28" s="10">
        <v>34647.5</v>
      </c>
      <c r="E28" s="1">
        <v>8605.7000000000007</v>
      </c>
      <c r="F28" s="19">
        <v>39089.300000000003</v>
      </c>
      <c r="G28" s="21">
        <v>9136.1</v>
      </c>
      <c r="H28" s="1">
        <f t="shared" si="2"/>
        <v>4441.8000000000029</v>
      </c>
      <c r="I28" s="1">
        <f t="shared" si="3"/>
        <v>530.39999999999964</v>
      </c>
      <c r="J28" s="17">
        <f t="shared" si="4"/>
        <v>1.0616335684488187</v>
      </c>
    </row>
    <row r="29" spans="1:10" ht="18.600000000000001" thickBot="1" x14ac:dyDescent="0.35">
      <c r="A29" s="2" t="s">
        <v>24</v>
      </c>
      <c r="B29" s="15" t="s">
        <v>55</v>
      </c>
      <c r="C29" s="16" t="s">
        <v>55</v>
      </c>
      <c r="D29" s="10">
        <v>2904.7</v>
      </c>
      <c r="E29" s="1">
        <v>283.10000000000002</v>
      </c>
      <c r="F29" s="19">
        <v>2210.4</v>
      </c>
      <c r="G29" s="21">
        <v>262</v>
      </c>
      <c r="H29" s="1">
        <f t="shared" si="2"/>
        <v>-694.29999999999973</v>
      </c>
      <c r="I29" s="1">
        <f t="shared" si="3"/>
        <v>-21.100000000000023</v>
      </c>
      <c r="J29" s="17">
        <f t="shared" si="4"/>
        <v>0.92546803249735066</v>
      </c>
    </row>
    <row r="30" spans="1:10" ht="18.600000000000001" thickBot="1" x14ac:dyDescent="0.35">
      <c r="A30" s="2" t="s">
        <v>25</v>
      </c>
      <c r="B30" s="15" t="s">
        <v>55</v>
      </c>
      <c r="C30" s="16" t="s">
        <v>57</v>
      </c>
      <c r="D30" s="10">
        <v>21473</v>
      </c>
      <c r="E30" s="1">
        <v>4642.2</v>
      </c>
      <c r="F30" s="19">
        <v>23581.599999999999</v>
      </c>
      <c r="G30" s="21">
        <v>5373.9</v>
      </c>
      <c r="H30" s="1">
        <f t="shared" si="2"/>
        <v>2108.5999999999985</v>
      </c>
      <c r="I30" s="1">
        <f t="shared" si="3"/>
        <v>731.69999999999982</v>
      </c>
      <c r="J30" s="17">
        <f t="shared" si="4"/>
        <v>1.1576192322605661</v>
      </c>
    </row>
    <row r="31" spans="1:10" ht="16.2" thickBot="1" x14ac:dyDescent="0.35">
      <c r="A31" s="3" t="s">
        <v>26</v>
      </c>
      <c r="B31" s="13" t="s">
        <v>56</v>
      </c>
      <c r="C31" s="14" t="s">
        <v>63</v>
      </c>
      <c r="D31" s="11">
        <f t="shared" ref="D31:E31" si="14">SUM(D32:D33)</f>
        <v>43355</v>
      </c>
      <c r="E31" s="11">
        <f t="shared" si="14"/>
        <v>9740.2999999999993</v>
      </c>
      <c r="F31" s="11">
        <f t="shared" ref="F31:G31" si="15">SUM(F32:F33)</f>
        <v>54186.2</v>
      </c>
      <c r="G31" s="11">
        <f t="shared" si="15"/>
        <v>11879.9</v>
      </c>
      <c r="H31" s="4">
        <f t="shared" si="2"/>
        <v>10831.199999999997</v>
      </c>
      <c r="I31" s="4">
        <f t="shared" si="3"/>
        <v>2139.6000000000004</v>
      </c>
      <c r="J31" s="12">
        <f t="shared" si="4"/>
        <v>1.2196646920526062</v>
      </c>
    </row>
    <row r="32" spans="1:10" ht="18.600000000000001" thickBot="1" x14ac:dyDescent="0.35">
      <c r="A32" s="2" t="s">
        <v>27</v>
      </c>
      <c r="B32" s="15" t="s">
        <v>56</v>
      </c>
      <c r="C32" s="16" t="s">
        <v>49</v>
      </c>
      <c r="D32" s="10">
        <v>36068</v>
      </c>
      <c r="E32" s="1">
        <v>7967.2</v>
      </c>
      <c r="F32" s="18">
        <v>46063.199999999997</v>
      </c>
      <c r="G32" s="20">
        <v>9991</v>
      </c>
      <c r="H32" s="1">
        <f t="shared" si="2"/>
        <v>9995.1999999999971</v>
      </c>
      <c r="I32" s="1">
        <f t="shared" si="3"/>
        <v>2023.8000000000002</v>
      </c>
      <c r="J32" s="17">
        <f t="shared" si="4"/>
        <v>1.2540164675168191</v>
      </c>
    </row>
    <row r="33" spans="1:10" ht="31.8" thickBot="1" x14ac:dyDescent="0.35">
      <c r="A33" s="2" t="s">
        <v>28</v>
      </c>
      <c r="B33" s="15" t="s">
        <v>56</v>
      </c>
      <c r="C33" s="16" t="s">
        <v>52</v>
      </c>
      <c r="D33" s="10">
        <v>7287</v>
      </c>
      <c r="E33" s="1">
        <v>1773.1</v>
      </c>
      <c r="F33" s="19">
        <v>8123</v>
      </c>
      <c r="G33" s="21">
        <v>1888.9</v>
      </c>
      <c r="H33" s="1">
        <f t="shared" si="2"/>
        <v>836</v>
      </c>
      <c r="I33" s="1">
        <f t="shared" si="3"/>
        <v>115.80000000000018</v>
      </c>
      <c r="J33" s="17">
        <f t="shared" si="4"/>
        <v>1.0653093452145961</v>
      </c>
    </row>
    <row r="34" spans="1:10" ht="16.2" thickBot="1" x14ac:dyDescent="0.35">
      <c r="A34" s="3" t="s">
        <v>29</v>
      </c>
      <c r="B34" s="13" t="s">
        <v>57</v>
      </c>
      <c r="C34" s="14" t="s">
        <v>63</v>
      </c>
      <c r="D34" s="11">
        <f t="shared" ref="D34:G34" si="16">SUM(D35)</f>
        <v>327</v>
      </c>
      <c r="E34" s="11">
        <f t="shared" si="16"/>
        <v>45</v>
      </c>
      <c r="F34" s="11">
        <f t="shared" si="16"/>
        <v>168</v>
      </c>
      <c r="G34" s="11">
        <f t="shared" si="16"/>
        <v>60</v>
      </c>
      <c r="H34" s="4">
        <f t="shared" si="2"/>
        <v>-159</v>
      </c>
      <c r="I34" s="4">
        <f t="shared" si="3"/>
        <v>15</v>
      </c>
      <c r="J34" s="12">
        <f t="shared" si="4"/>
        <v>1.3333333333333333</v>
      </c>
    </row>
    <row r="35" spans="1:10" ht="18.600000000000001" thickBot="1" x14ac:dyDescent="0.35">
      <c r="A35" s="2" t="s">
        <v>30</v>
      </c>
      <c r="B35" s="13" t="s">
        <v>57</v>
      </c>
      <c r="C35" s="14" t="s">
        <v>57</v>
      </c>
      <c r="D35" s="10">
        <v>327</v>
      </c>
      <c r="E35" s="1">
        <v>45</v>
      </c>
      <c r="F35" s="18">
        <v>168</v>
      </c>
      <c r="G35" s="20">
        <v>60</v>
      </c>
      <c r="H35" s="1">
        <f t="shared" si="2"/>
        <v>-159</v>
      </c>
      <c r="I35" s="1">
        <f t="shared" si="3"/>
        <v>15</v>
      </c>
      <c r="J35" s="17">
        <f t="shared" si="4"/>
        <v>1.3333333333333333</v>
      </c>
    </row>
    <row r="36" spans="1:10" ht="16.2" thickBot="1" x14ac:dyDescent="0.35">
      <c r="A36" s="3" t="s">
        <v>31</v>
      </c>
      <c r="B36" s="13" t="s">
        <v>58</v>
      </c>
      <c r="C36" s="14" t="s">
        <v>63</v>
      </c>
      <c r="D36" s="11">
        <f t="shared" ref="D36:E36" si="17">SUM(D37:D39)</f>
        <v>43308.800000000003</v>
      </c>
      <c r="E36" s="11">
        <f t="shared" si="17"/>
        <v>14814.2</v>
      </c>
      <c r="F36" s="11">
        <f t="shared" ref="F36:G36" si="18">SUM(F37:F39)</f>
        <v>46783</v>
      </c>
      <c r="G36" s="11">
        <f t="shared" si="18"/>
        <v>14256.6</v>
      </c>
      <c r="H36" s="4">
        <f t="shared" si="2"/>
        <v>3474.1999999999971</v>
      </c>
      <c r="I36" s="4">
        <f t="shared" si="3"/>
        <v>-557.60000000000036</v>
      </c>
      <c r="J36" s="12">
        <f t="shared" si="4"/>
        <v>0.96236043795817527</v>
      </c>
    </row>
    <row r="37" spans="1:10" ht="18.600000000000001" thickBot="1" x14ac:dyDescent="0.35">
      <c r="A37" s="2" t="s">
        <v>32</v>
      </c>
      <c r="B37" s="15" t="s">
        <v>58</v>
      </c>
      <c r="C37" s="16" t="s">
        <v>49</v>
      </c>
      <c r="D37" s="10">
        <v>288.3</v>
      </c>
      <c r="E37" s="1">
        <v>74.8</v>
      </c>
      <c r="F37" s="18">
        <v>278.5</v>
      </c>
      <c r="G37" s="20">
        <v>42.6</v>
      </c>
      <c r="H37" s="1">
        <f t="shared" si="2"/>
        <v>-9.8000000000000114</v>
      </c>
      <c r="I37" s="1">
        <f t="shared" si="3"/>
        <v>-32.199999999999996</v>
      </c>
      <c r="J37" s="17">
        <f t="shared" si="4"/>
        <v>0.56951871657754016</v>
      </c>
    </row>
    <row r="38" spans="1:10" ht="18.600000000000001" thickBot="1" x14ac:dyDescent="0.35">
      <c r="A38" s="2" t="s">
        <v>33</v>
      </c>
      <c r="B38" s="15" t="s">
        <v>58</v>
      </c>
      <c r="C38" s="16" t="s">
        <v>52</v>
      </c>
      <c r="D38" s="10">
        <v>42790.5</v>
      </c>
      <c r="E38" s="1">
        <v>14685.7</v>
      </c>
      <c r="F38" s="19">
        <v>46274.5</v>
      </c>
      <c r="G38" s="21">
        <v>14214</v>
      </c>
      <c r="H38" s="1">
        <f t="shared" si="2"/>
        <v>3484</v>
      </c>
      <c r="I38" s="1">
        <f t="shared" si="3"/>
        <v>-471.70000000000073</v>
      </c>
      <c r="J38" s="17">
        <f t="shared" si="4"/>
        <v>0.96788031894972659</v>
      </c>
    </row>
    <row r="39" spans="1:10" ht="18.600000000000001" thickBot="1" x14ac:dyDescent="0.35">
      <c r="A39" s="2" t="s">
        <v>34</v>
      </c>
      <c r="B39" s="15" t="s">
        <v>58</v>
      </c>
      <c r="C39" s="16" t="s">
        <v>54</v>
      </c>
      <c r="D39" s="10">
        <v>230</v>
      </c>
      <c r="E39" s="1">
        <v>53.7</v>
      </c>
      <c r="F39" s="19">
        <v>230</v>
      </c>
      <c r="G39" s="21">
        <v>0</v>
      </c>
      <c r="H39" s="1">
        <f t="shared" si="2"/>
        <v>0</v>
      </c>
      <c r="I39" s="1">
        <f t="shared" si="3"/>
        <v>-53.7</v>
      </c>
      <c r="J39" s="17">
        <f t="shared" si="4"/>
        <v>0</v>
      </c>
    </row>
    <row r="40" spans="1:10" ht="16.2" thickBot="1" x14ac:dyDescent="0.35">
      <c r="A40" s="3" t="s">
        <v>35</v>
      </c>
      <c r="B40" s="13" t="s">
        <v>59</v>
      </c>
      <c r="C40" s="14" t="s">
        <v>63</v>
      </c>
      <c r="D40" s="11">
        <f t="shared" ref="D40:G40" si="19">SUM(D41)</f>
        <v>16433.7</v>
      </c>
      <c r="E40" s="11">
        <f t="shared" si="19"/>
        <v>4228.5</v>
      </c>
      <c r="F40" s="11">
        <f t="shared" si="19"/>
        <v>16173.2</v>
      </c>
      <c r="G40" s="11">
        <f t="shared" si="19"/>
        <v>4754.1000000000004</v>
      </c>
      <c r="H40" s="4">
        <f t="shared" si="2"/>
        <v>-260.5</v>
      </c>
      <c r="I40" s="4">
        <f t="shared" si="3"/>
        <v>525.60000000000036</v>
      </c>
      <c r="J40" s="12">
        <f t="shared" si="4"/>
        <v>1.1242993969492729</v>
      </c>
    </row>
    <row r="41" spans="1:10" ht="18.600000000000001" thickBot="1" x14ac:dyDescent="0.35">
      <c r="A41" s="2" t="s">
        <v>36</v>
      </c>
      <c r="B41" s="15" t="s">
        <v>59</v>
      </c>
      <c r="C41" s="16" t="s">
        <v>50</v>
      </c>
      <c r="D41" s="10">
        <v>16433.7</v>
      </c>
      <c r="E41" s="1">
        <v>4228.5</v>
      </c>
      <c r="F41" s="18">
        <v>16173.2</v>
      </c>
      <c r="G41" s="20">
        <v>4754.1000000000004</v>
      </c>
      <c r="H41" s="1">
        <f t="shared" si="2"/>
        <v>-260.5</v>
      </c>
      <c r="I41" s="1">
        <f t="shared" si="3"/>
        <v>525.60000000000036</v>
      </c>
      <c r="J41" s="17">
        <f t="shared" si="4"/>
        <v>1.1242993969492729</v>
      </c>
    </row>
    <row r="42" spans="1:10" ht="16.2" thickBot="1" x14ac:dyDescent="0.35">
      <c r="A42" s="3" t="s">
        <v>37</v>
      </c>
      <c r="B42" s="13" t="s">
        <v>60</v>
      </c>
      <c r="C42" s="14" t="s">
        <v>63</v>
      </c>
      <c r="D42" s="11">
        <f t="shared" ref="D42:G42" si="20">SUM(D43)</f>
        <v>1700</v>
      </c>
      <c r="E42" s="11">
        <f t="shared" si="20"/>
        <v>423.1</v>
      </c>
      <c r="F42" s="11">
        <f t="shared" si="20"/>
        <v>0</v>
      </c>
      <c r="G42" s="11">
        <f t="shared" si="20"/>
        <v>0</v>
      </c>
      <c r="H42" s="4">
        <f t="shared" si="2"/>
        <v>-1700</v>
      </c>
      <c r="I42" s="4">
        <f t="shared" si="3"/>
        <v>-423.1</v>
      </c>
      <c r="J42" s="12">
        <f t="shared" si="4"/>
        <v>0</v>
      </c>
    </row>
    <row r="43" spans="1:10" ht="18.600000000000001" thickBot="1" x14ac:dyDescent="0.35">
      <c r="A43" s="2" t="s">
        <v>38</v>
      </c>
      <c r="B43" s="15" t="s">
        <v>60</v>
      </c>
      <c r="C43" s="16" t="s">
        <v>49</v>
      </c>
      <c r="D43" s="10">
        <v>1700</v>
      </c>
      <c r="E43" s="1">
        <v>423.1</v>
      </c>
      <c r="F43" s="18"/>
      <c r="G43" s="20"/>
      <c r="H43" s="1">
        <f t="shared" si="2"/>
        <v>-1700</v>
      </c>
      <c r="I43" s="1">
        <f t="shared" si="3"/>
        <v>-423.1</v>
      </c>
      <c r="J43" s="17">
        <f t="shared" si="4"/>
        <v>0</v>
      </c>
    </row>
    <row r="44" spans="1:10" ht="16.2" thickBot="1" x14ac:dyDescent="0.35">
      <c r="A44" s="3" t="s">
        <v>39</v>
      </c>
      <c r="B44" s="13" t="s">
        <v>62</v>
      </c>
      <c r="C44" s="14" t="s">
        <v>63</v>
      </c>
      <c r="D44" s="11">
        <f t="shared" ref="D44:E44" si="21">SUM(D45:D47)</f>
        <v>80846.399999999994</v>
      </c>
      <c r="E44" s="11">
        <f t="shared" si="21"/>
        <v>21101</v>
      </c>
      <c r="F44" s="11">
        <f>SUM(F45:F47)</f>
        <v>97910</v>
      </c>
      <c r="G44" s="11">
        <f>SUM(G45:G47)</f>
        <v>24993.1</v>
      </c>
      <c r="H44" s="4">
        <f t="shared" si="2"/>
        <v>17063.600000000006</v>
      </c>
      <c r="I44" s="4">
        <f t="shared" si="3"/>
        <v>3892.0999999999985</v>
      </c>
      <c r="J44" s="12">
        <f t="shared" si="4"/>
        <v>1.1844509738874933</v>
      </c>
    </row>
    <row r="45" spans="1:10" ht="31.8" thickBot="1" x14ac:dyDescent="0.35">
      <c r="A45" s="2" t="s">
        <v>40</v>
      </c>
      <c r="B45" s="15" t="s">
        <v>62</v>
      </c>
      <c r="C45" s="16" t="s">
        <v>49</v>
      </c>
      <c r="D45" s="10">
        <v>78901</v>
      </c>
      <c r="E45" s="1">
        <v>21101</v>
      </c>
      <c r="F45" s="18">
        <v>95582</v>
      </c>
      <c r="G45" s="20">
        <v>24828.799999999999</v>
      </c>
      <c r="H45" s="1">
        <f t="shared" si="2"/>
        <v>16681</v>
      </c>
      <c r="I45" s="1">
        <f t="shared" si="3"/>
        <v>3727.7999999999993</v>
      </c>
      <c r="J45" s="17">
        <f t="shared" si="4"/>
        <v>1.1766646130515142</v>
      </c>
    </row>
    <row r="46" spans="1:10" ht="18.600000000000001" thickBot="1" x14ac:dyDescent="0.35">
      <c r="A46" s="28" t="s">
        <v>70</v>
      </c>
      <c r="B46" s="15" t="s">
        <v>62</v>
      </c>
      <c r="C46" s="16" t="s">
        <v>50</v>
      </c>
      <c r="D46" s="10"/>
      <c r="E46" s="1"/>
      <c r="F46" s="19">
        <v>1521.9</v>
      </c>
      <c r="G46" s="21">
        <v>164.3</v>
      </c>
      <c r="H46" s="1"/>
      <c r="I46" s="1"/>
      <c r="J46" s="17"/>
    </row>
    <row r="47" spans="1:10" ht="31.8" thickBot="1" x14ac:dyDescent="0.35">
      <c r="A47" s="2" t="s">
        <v>41</v>
      </c>
      <c r="B47" s="15" t="s">
        <v>62</v>
      </c>
      <c r="C47" s="16" t="s">
        <v>51</v>
      </c>
      <c r="D47" s="10">
        <v>1945.4</v>
      </c>
      <c r="E47" s="1">
        <v>0</v>
      </c>
      <c r="F47" s="19">
        <v>806.1</v>
      </c>
      <c r="G47" s="21">
        <v>0</v>
      </c>
      <c r="H47" s="1">
        <f t="shared" si="2"/>
        <v>-1139.3000000000002</v>
      </c>
      <c r="I47" s="1">
        <f t="shared" si="3"/>
        <v>0</v>
      </c>
      <c r="J47" s="17" t="e">
        <f t="shared" si="4"/>
        <v>#DIV/0!</v>
      </c>
    </row>
    <row r="48" spans="1:10" ht="16.2" thickBot="1" x14ac:dyDescent="0.35">
      <c r="A48" s="24" t="s">
        <v>42</v>
      </c>
      <c r="B48" s="25"/>
      <c r="C48" s="26"/>
      <c r="D48" s="11">
        <f t="shared" ref="D48:E48" si="22">SUM(D4+D13+D15+D18+D22+D25+D31+D34+D36+D40+D42+D44)</f>
        <v>734048.20000000007</v>
      </c>
      <c r="E48" s="11">
        <f t="shared" si="22"/>
        <v>182936.4</v>
      </c>
      <c r="F48" s="11">
        <f>SUM(F4+F13+F15+F18+F22+F25+F31+F34+F36+F40+F42+F44)</f>
        <v>790929.2</v>
      </c>
      <c r="G48" s="11">
        <f>SUM(G4+G13+G15+G18+G22+G25+G31+G34+G36+G40+G42+G44)</f>
        <v>196135.7</v>
      </c>
      <c r="H48" s="4">
        <f t="shared" si="2"/>
        <v>56880.999999999884</v>
      </c>
      <c r="I48" s="4">
        <f t="shared" si="3"/>
        <v>13199.300000000017</v>
      </c>
      <c r="J48" s="12">
        <f t="shared" si="4"/>
        <v>1.0721523983198533</v>
      </c>
    </row>
  </sheetData>
  <mergeCells count="2">
    <mergeCell ref="A48:C48"/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2022-12-19T04:56:10Z</dcterms:modified>
</cp:coreProperties>
</file>